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75" windowWidth="21075" windowHeight="12315" activeTab="1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23" i="1"/>
  <c r="D24"/>
  <c r="D25"/>
  <c r="D26"/>
  <c r="D27"/>
  <c r="F23"/>
  <c r="F24"/>
  <c r="F25"/>
  <c r="F26"/>
  <c r="F27"/>
  <c r="H23"/>
  <c r="H24"/>
  <c r="H25"/>
  <c r="H26"/>
  <c r="H27"/>
  <c r="H28"/>
  <c r="H29"/>
  <c r="H30"/>
  <c r="H31"/>
  <c r="C32"/>
  <c r="D52"/>
  <c r="H52"/>
  <c r="D53"/>
  <c r="H53"/>
  <c r="D54"/>
  <c r="H54"/>
  <c r="D55"/>
  <c r="H55"/>
  <c r="D56"/>
  <c r="H56"/>
  <c r="H57"/>
  <c r="F52"/>
  <c r="H59"/>
  <c r="F53"/>
  <c r="F54"/>
  <c r="F55"/>
  <c r="H60"/>
  <c r="F56"/>
  <c r="H61"/>
  <c r="C62"/>
  <c r="L20"/>
  <c r="P20"/>
  <c r="L21"/>
  <c r="P21"/>
  <c r="L22"/>
  <c r="P22"/>
  <c r="L23"/>
  <c r="P23"/>
  <c r="L24"/>
  <c r="P24"/>
  <c r="P25"/>
  <c r="N20"/>
  <c r="P27"/>
  <c r="N21"/>
  <c r="N22"/>
  <c r="N23"/>
  <c r="P28"/>
  <c r="N24"/>
  <c r="K29"/>
</calcChain>
</file>

<file path=xl/sharedStrings.xml><?xml version="1.0" encoding="utf-8"?>
<sst xmlns="http://schemas.openxmlformats.org/spreadsheetml/2006/main" count="85" uniqueCount="31">
  <si>
    <t>Madame MARTIN Julie</t>
  </si>
  <si>
    <t>12 rue de Bourgogne</t>
  </si>
  <si>
    <t>75012 PARIS</t>
  </si>
  <si>
    <t>PRODUITS</t>
  </si>
  <si>
    <t>QUANTITE</t>
  </si>
  <si>
    <t>PU HT</t>
  </si>
  <si>
    <t>TAUX TVA</t>
  </si>
  <si>
    <t>MONTANT TVA</t>
  </si>
  <si>
    <t>PU TTC</t>
  </si>
  <si>
    <t>TOTAL HT</t>
  </si>
  <si>
    <t xml:space="preserve">LOCATION SALLE </t>
  </si>
  <si>
    <t>MENU ENFANT</t>
  </si>
  <si>
    <t>MENU ADULTE</t>
  </si>
  <si>
    <t>CHAMBRE DOUBLE</t>
  </si>
  <si>
    <t>PETITS DEJEUNER</t>
  </si>
  <si>
    <t xml:space="preserve">TOTAL TVA 20 % </t>
  </si>
  <si>
    <t>TOTAL TVA 10 %</t>
  </si>
  <si>
    <t>TOTAL TVA 5 %</t>
  </si>
  <si>
    <t>TOTAL TTC</t>
  </si>
  <si>
    <t>DEVIS N° 202303202</t>
  </si>
  <si>
    <t xml:space="preserve">Date de validité : 2 mois </t>
  </si>
  <si>
    <t>Date de la prestation : 28 mai 2023</t>
  </si>
  <si>
    <t>Conditions de règlement : 30 % à la commande, 30 % 1 mois avant la prestation, le solde à la livraison.</t>
  </si>
  <si>
    <t>Si ce devis vous convient, merci de dater, signer et de remplir : "bon pour accord".</t>
  </si>
  <si>
    <t xml:space="preserve">Signature client  </t>
  </si>
  <si>
    <t xml:space="preserve">Neuilly le 28 mars 2023 </t>
  </si>
  <si>
    <t>DEVIS N° 202303186</t>
  </si>
  <si>
    <t>LOCATION SALLE</t>
  </si>
  <si>
    <t>Date : 28 mars 2023</t>
  </si>
  <si>
    <t>Lieu de la prestation : Hôtel Porte d'Or, 35 place de la République, 92200 NEUILLY</t>
  </si>
  <si>
    <t>CHAMBRE DOUBLE FAMILLE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</si>
</sst>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right" vertical="center" wrapText="1"/>
    </xf>
    <xf numFmtId="2" fontId="0" fillId="0" borderId="3" xfId="0" applyNumberFormat="1" applyFont="1" applyFill="1" applyBorder="1" applyAlignment="1">
      <alignment horizontal="right" vertical="center" wrapText="1"/>
    </xf>
    <xf numFmtId="10" fontId="0" fillId="0" borderId="3" xfId="0" applyNumberFormat="1" applyFont="1" applyFill="1" applyBorder="1" applyAlignment="1">
      <alignment horizontal="right" vertical="center" wrapText="1"/>
    </xf>
    <xf numFmtId="2" fontId="0" fillId="0" borderId="7" xfId="0" applyNumberFormat="1" applyFont="1" applyFill="1" applyBorder="1" applyAlignment="1">
      <alignment horizontal="right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0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2" fontId="0" fillId="0" borderId="11" xfId="0" applyNumberFormat="1" applyFont="1" applyFill="1" applyBorder="1" applyAlignment="1">
      <alignment horizontal="right" vertical="center" wrapText="1"/>
    </xf>
    <xf numFmtId="0" fontId="0" fillId="0" borderId="10" xfId="0" applyNumberFormat="1" applyBorder="1" applyAlignment="1">
      <alignment horizontal="right"/>
    </xf>
    <xf numFmtId="2" fontId="0" fillId="0" borderId="10" xfId="0" applyNumberFormat="1" applyBorder="1"/>
    <xf numFmtId="10" fontId="0" fillId="0" borderId="9" xfId="0" applyNumberFormat="1" applyBorder="1" applyAlignment="1">
      <alignment horizontal="right"/>
    </xf>
    <xf numFmtId="2" fontId="0" fillId="0" borderId="13" xfId="0" applyNumberFormat="1" applyFont="1" applyFill="1" applyBorder="1" applyAlignment="1">
      <alignment horizontal="right" vertical="center" wrapText="1"/>
    </xf>
    <xf numFmtId="0" fontId="0" fillId="0" borderId="13" xfId="0" applyNumberFormat="1" applyBorder="1" applyAlignment="1">
      <alignment horizontal="right"/>
    </xf>
    <xf numFmtId="10" fontId="0" fillId="0" borderId="11" xfId="0" applyNumberFormat="1" applyBorder="1" applyAlignment="1">
      <alignment horizontal="right"/>
    </xf>
    <xf numFmtId="2" fontId="0" fillId="0" borderId="16" xfId="0" applyNumberFormat="1" applyFont="1" applyFill="1" applyBorder="1" applyAlignment="1">
      <alignment horizontal="right" vertical="center" wrapText="1"/>
    </xf>
    <xf numFmtId="0" fontId="0" fillId="0" borderId="11" xfId="0" applyNumberFormat="1" applyBorder="1" applyAlignment="1">
      <alignment horizontal="right"/>
    </xf>
    <xf numFmtId="2" fontId="0" fillId="0" borderId="9" xfId="0" applyNumberFormat="1" applyBorder="1"/>
    <xf numFmtId="0" fontId="0" fillId="0" borderId="18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1" fillId="2" borderId="3" xfId="0" applyNumberFormat="1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10" fontId="1" fillId="2" borderId="3" xfId="0" applyNumberFormat="1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2" fontId="1" fillId="2" borderId="6" xfId="0" applyNumberFormat="1" applyFont="1" applyFill="1" applyBorder="1" applyAlignment="1">
      <alignment vertical="center" wrapText="1"/>
    </xf>
    <xf numFmtId="10" fontId="1" fillId="2" borderId="6" xfId="0" applyNumberFormat="1" applyFont="1" applyFill="1" applyBorder="1" applyAlignment="1">
      <alignment vertical="center" wrapText="1"/>
    </xf>
    <xf numFmtId="2" fontId="1" fillId="2" borderId="6" xfId="0" applyNumberFormat="1" applyFont="1" applyFill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0" fillId="0" borderId="36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right" vertical="center"/>
    </xf>
    <xf numFmtId="0" fontId="0" fillId="0" borderId="38" xfId="0" applyNumberFormat="1" applyBorder="1" applyAlignment="1">
      <alignment vertical="center"/>
    </xf>
    <xf numFmtId="2" fontId="0" fillId="0" borderId="39" xfId="0" applyNumberFormat="1" applyBorder="1" applyAlignment="1">
      <alignment horizontal="right" vertical="center"/>
    </xf>
    <xf numFmtId="0" fontId="0" fillId="0" borderId="37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2" fontId="0" fillId="0" borderId="32" xfId="0" applyNumberFormat="1" applyBorder="1" applyAlignment="1">
      <alignment horizontal="right" vertical="center"/>
    </xf>
    <xf numFmtId="0" fontId="0" fillId="0" borderId="41" xfId="0" applyBorder="1"/>
    <xf numFmtId="2" fontId="2" fillId="3" borderId="33" xfId="0" applyNumberFormat="1" applyFont="1" applyFill="1" applyBorder="1" applyAlignment="1">
      <alignment horizontal="right"/>
    </xf>
    <xf numFmtId="0" fontId="0" fillId="0" borderId="49" xfId="0" applyNumberFormat="1" applyBorder="1" applyAlignment="1">
      <alignment horizontal="right"/>
    </xf>
    <xf numFmtId="2" fontId="0" fillId="0" borderId="49" xfId="0" applyNumberFormat="1" applyBorder="1" applyAlignment="1">
      <alignment horizontal="right"/>
    </xf>
    <xf numFmtId="10" fontId="0" fillId="0" borderId="49" xfId="0" applyNumberFormat="1" applyBorder="1" applyAlignment="1">
      <alignment horizontal="right"/>
    </xf>
    <xf numFmtId="2" fontId="0" fillId="0" borderId="49" xfId="0" applyNumberFormat="1" applyFont="1" applyFill="1" applyBorder="1" applyAlignment="1">
      <alignment horizontal="right" vertical="center" wrapText="1"/>
    </xf>
    <xf numFmtId="0" fontId="0" fillId="0" borderId="30" xfId="0" applyBorder="1"/>
    <xf numFmtId="2" fontId="0" fillId="0" borderId="53" xfId="0" applyNumberFormat="1" applyBorder="1" applyAlignment="1">
      <alignment horizontal="right" vertical="center"/>
    </xf>
    <xf numFmtId="0" fontId="0" fillId="0" borderId="47" xfId="0" applyBorder="1"/>
    <xf numFmtId="0" fontId="0" fillId="0" borderId="0" xfId="0" applyBorder="1"/>
    <xf numFmtId="2" fontId="2" fillId="3" borderId="33" xfId="0" applyNumberFormat="1" applyFont="1" applyFill="1" applyBorder="1" applyAlignment="1">
      <alignment horizontal="right"/>
    </xf>
    <xf numFmtId="14" fontId="1" fillId="0" borderId="12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25" xfId="0" applyNumberFormat="1" applyFont="1" applyBorder="1" applyAlignment="1">
      <alignment horizontal="center"/>
    </xf>
    <xf numFmtId="14" fontId="1" fillId="0" borderId="26" xfId="0" applyNumberFormat="1" applyFont="1" applyBorder="1" applyAlignment="1">
      <alignment horizontal="center"/>
    </xf>
    <xf numFmtId="14" fontId="1" fillId="0" borderId="28" xfId="0" applyNumberFormat="1" applyFont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14" fontId="1" fillId="0" borderId="19" xfId="0" applyNumberFormat="1" applyFont="1" applyBorder="1" applyAlignment="1">
      <alignment horizontal="center" vertical="center"/>
    </xf>
    <xf numFmtId="14" fontId="1" fillId="0" borderId="21" xfId="0" applyNumberFormat="1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vertical="center" wrapText="1"/>
    </xf>
    <xf numFmtId="2" fontId="1" fillId="2" borderId="6" xfId="0" applyNumberFormat="1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vertical="center" wrapText="1"/>
    </xf>
    <xf numFmtId="14" fontId="1" fillId="0" borderId="17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52" xfId="0" applyNumberFormat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54" xfId="0" applyNumberFormat="1" applyBorder="1" applyAlignment="1">
      <alignment horizontal="center" vertical="center"/>
    </xf>
    <xf numFmtId="0" fontId="0" fillId="0" borderId="40" xfId="0" applyNumberFormat="1" applyBorder="1" applyAlignment="1">
      <alignment horizontal="center" vertical="center"/>
    </xf>
    <xf numFmtId="0" fontId="0" fillId="0" borderId="55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/>
    </xf>
    <xf numFmtId="0" fontId="0" fillId="0" borderId="42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4" fontId="1" fillId="0" borderId="18" xfId="0" applyNumberFormat="1" applyFont="1" applyBorder="1" applyAlignment="1">
      <alignment horizontal="left" vertical="center"/>
    </xf>
    <xf numFmtId="0" fontId="0" fillId="0" borderId="5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2" fontId="0" fillId="0" borderId="48" xfId="0" applyNumberFormat="1" applyBorder="1" applyAlignment="1">
      <alignment horizontal="right" vertical="center"/>
    </xf>
    <xf numFmtId="0" fontId="0" fillId="0" borderId="44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2" fontId="2" fillId="3" borderId="58" xfId="0" applyNumberFormat="1" applyFont="1" applyFill="1" applyBorder="1" applyAlignment="1">
      <alignment horizontal="center"/>
    </xf>
    <xf numFmtId="2" fontId="2" fillId="3" borderId="36" xfId="0" applyNumberFormat="1" applyFont="1" applyFill="1" applyBorder="1" applyAlignment="1">
      <alignment horizontal="center"/>
    </xf>
    <xf numFmtId="2" fontId="2" fillId="3" borderId="59" xfId="0" applyNumberFormat="1" applyFont="1" applyFill="1" applyBorder="1" applyAlignment="1">
      <alignment horizontal="center"/>
    </xf>
    <xf numFmtId="2" fontId="0" fillId="0" borderId="60" xfId="0" applyNumberFormat="1" applyBorder="1" applyAlignment="1">
      <alignment horizontal="right" vertical="center"/>
    </xf>
    <xf numFmtId="2" fontId="0" fillId="0" borderId="61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U63"/>
  <sheetViews>
    <sheetView view="pageLayout" zoomScale="75" zoomScaleNormal="100" zoomScalePageLayoutView="75" workbookViewId="0">
      <selection activeCell="A18" sqref="A18:H45"/>
    </sheetView>
  </sheetViews>
  <sheetFormatPr baseColWidth="10" defaultRowHeight="15"/>
  <cols>
    <col min="1" max="2" width="8" customWidth="1"/>
    <col min="15" max="15" width="11.42578125" customWidth="1"/>
  </cols>
  <sheetData>
    <row r="7" spans="6:21" ht="15.75" thickBot="1"/>
    <row r="8" spans="6:21">
      <c r="P8" s="45"/>
      <c r="Q8" s="45"/>
      <c r="R8" s="45"/>
      <c r="S8" s="45"/>
      <c r="T8" s="45"/>
      <c r="U8" s="45"/>
    </row>
    <row r="10" spans="6:21">
      <c r="F10" t="s">
        <v>0</v>
      </c>
    </row>
    <row r="11" spans="6:21">
      <c r="F11" t="s">
        <v>1</v>
      </c>
    </row>
    <row r="12" spans="6:21">
      <c r="F12" t="s">
        <v>2</v>
      </c>
    </row>
    <row r="15" spans="6:21">
      <c r="F15" t="s">
        <v>25</v>
      </c>
    </row>
    <row r="17" spans="1:21" ht="15.75" thickBot="1"/>
    <row r="18" spans="1:21" ht="20.25" thickTop="1" thickBot="1">
      <c r="A18" s="84" t="s">
        <v>19</v>
      </c>
      <c r="B18" s="84"/>
      <c r="C18" s="84"/>
      <c r="D18" s="84"/>
      <c r="E18" s="84"/>
      <c r="F18" s="84"/>
      <c r="G18" s="84"/>
      <c r="H18" s="84"/>
      <c r="I18" s="1" t="s">
        <v>3</v>
      </c>
      <c r="J18" s="2"/>
      <c r="K18" s="27" t="s">
        <v>4</v>
      </c>
      <c r="L18" s="28" t="s">
        <v>5</v>
      </c>
      <c r="M18" s="29" t="s">
        <v>6</v>
      </c>
      <c r="N18" s="80" t="s">
        <v>7</v>
      </c>
      <c r="O18" s="27" t="s">
        <v>8</v>
      </c>
      <c r="P18" s="82" t="s">
        <v>9</v>
      </c>
    </row>
    <row r="19" spans="1:21" ht="16.5" thickTop="1" thickBot="1">
      <c r="I19" s="3"/>
      <c r="J19" s="4"/>
      <c r="K19" s="31"/>
      <c r="L19" s="32"/>
      <c r="M19" s="33"/>
      <c r="N19" s="81"/>
      <c r="O19" s="31"/>
      <c r="P19" s="82"/>
    </row>
    <row r="20" spans="1:21" ht="16.5" thickTop="1" thickBot="1">
      <c r="I20" s="62" t="s">
        <v>10</v>
      </c>
      <c r="J20" s="63"/>
      <c r="K20" s="5">
        <v>1</v>
      </c>
      <c r="L20" s="6">
        <f>O20/(M20+1)</f>
        <v>166.66666666666669</v>
      </c>
      <c r="M20" s="7">
        <v>0.2</v>
      </c>
      <c r="N20" s="8">
        <f>L20*M20</f>
        <v>33.333333333333336</v>
      </c>
      <c r="O20" s="9">
        <v>200</v>
      </c>
      <c r="P20" s="10">
        <f>(L20*K20)</f>
        <v>166.66666666666669</v>
      </c>
    </row>
    <row r="21" spans="1:21" ht="16.5" customHeight="1" thickTop="1" thickBot="1">
      <c r="A21" s="1" t="s">
        <v>3</v>
      </c>
      <c r="B21" s="2"/>
      <c r="C21" s="27" t="s">
        <v>4</v>
      </c>
      <c r="D21" s="30" t="s">
        <v>5</v>
      </c>
      <c r="E21" s="29" t="s">
        <v>6</v>
      </c>
      <c r="F21" s="80" t="s">
        <v>7</v>
      </c>
      <c r="G21" s="27" t="s">
        <v>8</v>
      </c>
      <c r="H21" s="82" t="s">
        <v>9</v>
      </c>
      <c r="I21" s="60" t="s">
        <v>11</v>
      </c>
      <c r="J21" s="61"/>
      <c r="K21" s="11">
        <v>12</v>
      </c>
      <c r="L21" s="12">
        <f>O21/(M21+1)</f>
        <v>7.2727272727272725</v>
      </c>
      <c r="M21" s="13">
        <v>0.1</v>
      </c>
      <c r="N21" s="14">
        <f t="shared" ref="N21:N24" si="0">L21*M21</f>
        <v>0.72727272727272729</v>
      </c>
      <c r="O21" s="15">
        <v>8</v>
      </c>
      <c r="P21" s="16">
        <f>(L21*K21)</f>
        <v>87.272727272727266</v>
      </c>
    </row>
    <row r="22" spans="1:21" ht="16.5" thickTop="1" thickBot="1">
      <c r="A22" s="3"/>
      <c r="B22" s="4"/>
      <c r="C22" s="31"/>
      <c r="D22" s="34"/>
      <c r="E22" s="33"/>
      <c r="F22" s="81"/>
      <c r="G22" s="31"/>
      <c r="H22" s="82"/>
      <c r="I22" s="58" t="s">
        <v>12</v>
      </c>
      <c r="J22" s="59"/>
      <c r="K22" s="15">
        <v>46</v>
      </c>
      <c r="L22" s="12">
        <f t="shared" ref="L22:L24" si="1">O22/(M22+1)</f>
        <v>59.090909090909086</v>
      </c>
      <c r="M22" s="17">
        <v>0.1</v>
      </c>
      <c r="N22" s="18">
        <f t="shared" si="0"/>
        <v>5.9090909090909092</v>
      </c>
      <c r="O22" s="11">
        <v>65</v>
      </c>
      <c r="P22" s="16">
        <f t="shared" ref="P22:P24" si="2">(L22*K22)</f>
        <v>2718.181818181818</v>
      </c>
    </row>
    <row r="23" spans="1:21" ht="15.75" thickTop="1">
      <c r="A23" s="62" t="s">
        <v>10</v>
      </c>
      <c r="B23" s="63"/>
      <c r="C23" s="5">
        <v>1</v>
      </c>
      <c r="D23" s="6">
        <f>G23/(E23+1)</f>
        <v>166.66666666666669</v>
      </c>
      <c r="E23" s="7">
        <v>0.2</v>
      </c>
      <c r="F23" s="8">
        <f>D23*E23</f>
        <v>33.333333333333336</v>
      </c>
      <c r="G23" s="9">
        <v>200</v>
      </c>
      <c r="H23" s="10">
        <f>(D23*C23)</f>
        <v>166.66666666666669</v>
      </c>
      <c r="I23" s="56" t="s">
        <v>13</v>
      </c>
      <c r="J23" s="57"/>
      <c r="K23" s="15">
        <v>6</v>
      </c>
      <c r="L23" s="12">
        <f t="shared" si="1"/>
        <v>99.999999999999986</v>
      </c>
      <c r="M23" s="17">
        <v>0.1</v>
      </c>
      <c r="N23" s="18">
        <f t="shared" si="0"/>
        <v>10</v>
      </c>
      <c r="O23" s="11">
        <v>110</v>
      </c>
      <c r="P23" s="16">
        <f t="shared" si="2"/>
        <v>599.99999999999989</v>
      </c>
    </row>
    <row r="24" spans="1:21" ht="15.75" thickBot="1">
      <c r="A24" s="60" t="s">
        <v>11</v>
      </c>
      <c r="B24" s="61"/>
      <c r="C24" s="11">
        <v>12</v>
      </c>
      <c r="D24" s="12">
        <f>G24/(E24+1)</f>
        <v>7.2727272727272725</v>
      </c>
      <c r="E24" s="13">
        <v>0.1</v>
      </c>
      <c r="F24" s="14">
        <f t="shared" ref="F24:F27" si="3">D24*E24</f>
        <v>0.72727272727272729</v>
      </c>
      <c r="G24" s="15">
        <v>8</v>
      </c>
      <c r="H24" s="16">
        <f>(D24*C24)</f>
        <v>87.272727272727266</v>
      </c>
      <c r="I24" s="72" t="s">
        <v>14</v>
      </c>
      <c r="J24" s="73"/>
      <c r="K24" s="19">
        <v>12</v>
      </c>
      <c r="L24" s="12">
        <f t="shared" si="1"/>
        <v>18.957345971563981</v>
      </c>
      <c r="M24" s="20">
        <v>5.5E-2</v>
      </c>
      <c r="N24" s="21">
        <f t="shared" si="0"/>
        <v>1.0426540284360191</v>
      </c>
      <c r="O24" s="22">
        <v>20</v>
      </c>
      <c r="P24" s="23">
        <f t="shared" si="2"/>
        <v>227.48815165876778</v>
      </c>
    </row>
    <row r="25" spans="1:21" ht="15.75" thickTop="1">
      <c r="A25" s="58" t="s">
        <v>12</v>
      </c>
      <c r="B25" s="59"/>
      <c r="C25" s="15">
        <v>46</v>
      </c>
      <c r="D25" s="12">
        <f t="shared" ref="D25:D27" si="4">G25/(E25+1)</f>
        <v>59.090909090909086</v>
      </c>
      <c r="E25" s="17">
        <v>0.1</v>
      </c>
      <c r="F25" s="18">
        <f t="shared" si="3"/>
        <v>5.9090909090909092</v>
      </c>
      <c r="G25" s="11">
        <v>65</v>
      </c>
      <c r="H25" s="16">
        <f t="shared" ref="H25:H27" si="5">(D25*C25)</f>
        <v>2718.181818181818</v>
      </c>
      <c r="I25" s="74" t="s">
        <v>9</v>
      </c>
      <c r="J25" s="75"/>
      <c r="K25" s="64"/>
      <c r="L25" s="65"/>
      <c r="M25" s="65"/>
      <c r="N25" s="65"/>
      <c r="O25" s="66"/>
      <c r="P25" s="70">
        <f>SUM(P20:P24)</f>
        <v>3799.60936377998</v>
      </c>
    </row>
    <row r="26" spans="1:21" ht="15.75" thickBot="1">
      <c r="A26" s="56" t="s">
        <v>13</v>
      </c>
      <c r="B26" s="57"/>
      <c r="C26" s="15">
        <v>6</v>
      </c>
      <c r="D26" s="12">
        <f t="shared" si="4"/>
        <v>99.999999999999986</v>
      </c>
      <c r="E26" s="17">
        <v>0.1</v>
      </c>
      <c r="F26" s="18">
        <f t="shared" si="3"/>
        <v>10</v>
      </c>
      <c r="G26" s="11">
        <v>110</v>
      </c>
      <c r="H26" s="16">
        <f t="shared" si="5"/>
        <v>599.99999999999989</v>
      </c>
      <c r="I26" s="76"/>
      <c r="J26" s="77"/>
      <c r="K26" s="67"/>
      <c r="L26" s="68"/>
      <c r="M26" s="68"/>
      <c r="N26" s="68"/>
      <c r="O26" s="69"/>
      <c r="P26" s="71"/>
    </row>
    <row r="27" spans="1:21" ht="16.5" thickTop="1" thickBot="1">
      <c r="A27" s="72" t="s">
        <v>14</v>
      </c>
      <c r="B27" s="73"/>
      <c r="C27" s="47">
        <v>12</v>
      </c>
      <c r="D27" s="48">
        <f t="shared" si="4"/>
        <v>18.957345971563981</v>
      </c>
      <c r="E27" s="49">
        <v>5.5E-2</v>
      </c>
      <c r="F27" s="50">
        <f t="shared" si="3"/>
        <v>1.0426540284360191</v>
      </c>
      <c r="G27" s="47">
        <v>20</v>
      </c>
      <c r="H27" s="23">
        <f t="shared" si="5"/>
        <v>227.48815165876778</v>
      </c>
      <c r="I27" s="78" t="s">
        <v>15</v>
      </c>
      <c r="J27" s="79"/>
      <c r="K27" s="43"/>
      <c r="L27" s="36"/>
      <c r="M27" s="36"/>
      <c r="N27" s="37"/>
      <c r="O27" s="41"/>
      <c r="P27" s="38">
        <f>N20</f>
        <v>33.333333333333336</v>
      </c>
    </row>
    <row r="28" spans="1:21" ht="24" customHeight="1" thickTop="1" thickBot="1">
      <c r="A28" s="74" t="s">
        <v>9</v>
      </c>
      <c r="B28" s="83"/>
      <c r="C28" s="85"/>
      <c r="D28" s="86"/>
      <c r="E28" s="86"/>
      <c r="F28" s="86"/>
      <c r="G28" s="87"/>
      <c r="H28" s="52">
        <f>SUM(H23:H27)</f>
        <v>3799.60936377998</v>
      </c>
      <c r="I28" s="78" t="s">
        <v>16</v>
      </c>
      <c r="J28" s="79"/>
      <c r="K28" s="39"/>
      <c r="L28" s="24"/>
      <c r="M28" s="24"/>
      <c r="N28" s="25"/>
      <c r="O28" s="42"/>
      <c r="P28" s="40">
        <f>SUM(N21:N23)</f>
        <v>16.636363636363637</v>
      </c>
    </row>
    <row r="29" spans="1:21" ht="24" customHeight="1" thickTop="1" thickBot="1">
      <c r="A29" s="78" t="s">
        <v>15</v>
      </c>
      <c r="B29" s="79"/>
      <c r="C29" s="88"/>
      <c r="D29" s="68"/>
      <c r="E29" s="68"/>
      <c r="F29" s="68"/>
      <c r="G29" s="69"/>
      <c r="H29" s="38">
        <f>F23</f>
        <v>33.333333333333336</v>
      </c>
      <c r="I29" s="26" t="s">
        <v>18</v>
      </c>
      <c r="J29" s="35"/>
      <c r="K29" s="55">
        <f>SUM(P25:P28)</f>
        <v>3849.579060749677</v>
      </c>
      <c r="L29" s="55"/>
      <c r="M29" s="55"/>
      <c r="N29" s="55"/>
      <c r="O29" s="55"/>
      <c r="P29" s="55"/>
    </row>
    <row r="30" spans="1:21" ht="16.5" thickTop="1" thickBot="1">
      <c r="A30" s="78" t="s">
        <v>16</v>
      </c>
      <c r="B30" s="79"/>
      <c r="C30" s="89"/>
      <c r="D30" s="90"/>
      <c r="E30" s="90"/>
      <c r="F30" s="90"/>
      <c r="G30" s="91"/>
      <c r="H30" s="40">
        <f>SUM(F24:F26)</f>
        <v>16.636363636363637</v>
      </c>
    </row>
    <row r="31" spans="1:21" ht="24" customHeight="1" thickTop="1" thickBot="1">
      <c r="A31" s="78" t="s">
        <v>17</v>
      </c>
      <c r="B31" s="79"/>
      <c r="C31" s="92"/>
      <c r="D31" s="93"/>
      <c r="E31" s="93"/>
      <c r="F31" s="93"/>
      <c r="G31" s="94"/>
      <c r="H31" s="44">
        <f>F27</f>
        <v>1.0426540284360191</v>
      </c>
    </row>
    <row r="32" spans="1:21" ht="24.75" thickTop="1" thickBot="1">
      <c r="A32" s="26" t="s">
        <v>18</v>
      </c>
      <c r="B32" s="35"/>
      <c r="C32" s="55">
        <f>SUM(H28:H31)</f>
        <v>3850.6217147781131</v>
      </c>
      <c r="D32" s="55"/>
      <c r="E32" s="55"/>
      <c r="F32" s="55"/>
      <c r="G32" s="55"/>
      <c r="H32" s="55"/>
      <c r="T32" s="45"/>
      <c r="U32" s="45"/>
    </row>
    <row r="33" spans="1:18" ht="15.75" thickTop="1"/>
    <row r="35" spans="1:18">
      <c r="A35" t="s">
        <v>20</v>
      </c>
    </row>
    <row r="36" spans="1:18">
      <c r="A36" t="s">
        <v>21</v>
      </c>
    </row>
    <row r="37" spans="1:18">
      <c r="A37" t="s">
        <v>22</v>
      </c>
    </row>
    <row r="38" spans="1:18">
      <c r="R38" s="53"/>
    </row>
    <row r="40" spans="1:18">
      <c r="A40" t="s">
        <v>23</v>
      </c>
    </row>
    <row r="41" spans="1:18" ht="15.75" thickBot="1">
      <c r="R41" s="51"/>
    </row>
    <row r="43" spans="1:18">
      <c r="A43" t="s">
        <v>24</v>
      </c>
    </row>
    <row r="49" spans="1:8" ht="15.75" thickBot="1"/>
    <row r="50" spans="1:8" ht="16.5" thickTop="1" thickBot="1">
      <c r="A50" s="1" t="s">
        <v>3</v>
      </c>
      <c r="B50" s="2"/>
      <c r="C50" s="27" t="s">
        <v>4</v>
      </c>
      <c r="D50" s="30" t="s">
        <v>5</v>
      </c>
      <c r="E50" s="29" t="s">
        <v>6</v>
      </c>
      <c r="F50" s="80" t="s">
        <v>7</v>
      </c>
      <c r="G50" s="27" t="s">
        <v>8</v>
      </c>
      <c r="H50" s="82" t="s">
        <v>9</v>
      </c>
    </row>
    <row r="51" spans="1:8" ht="16.5" thickTop="1" thickBot="1">
      <c r="A51" s="3"/>
      <c r="B51" s="4"/>
      <c r="C51" s="31"/>
      <c r="D51" s="34"/>
      <c r="E51" s="33"/>
      <c r="F51" s="81"/>
      <c r="G51" s="31"/>
      <c r="H51" s="82"/>
    </row>
    <row r="52" spans="1:8" ht="15.75" thickTop="1">
      <c r="A52" s="62" t="s">
        <v>10</v>
      </c>
      <c r="B52" s="63"/>
      <c r="C52" s="5">
        <v>1</v>
      </c>
      <c r="D52" s="6">
        <f>G52/(E52+1)</f>
        <v>166.66666666666669</v>
      </c>
      <c r="E52" s="7">
        <v>0.2</v>
      </c>
      <c r="F52" s="8">
        <f>D52*E52</f>
        <v>33.333333333333336</v>
      </c>
      <c r="G52" s="9">
        <v>200</v>
      </c>
      <c r="H52" s="10">
        <f>(D52*C52)</f>
        <v>166.66666666666669</v>
      </c>
    </row>
    <row r="53" spans="1:8" ht="15.75" thickBot="1">
      <c r="A53" s="60" t="s">
        <v>11</v>
      </c>
      <c r="B53" s="61"/>
      <c r="C53" s="11">
        <v>12</v>
      </c>
      <c r="D53" s="12">
        <f>G53/(E53+1)</f>
        <v>7.2727272727272725</v>
      </c>
      <c r="E53" s="13">
        <v>0.1</v>
      </c>
      <c r="F53" s="14">
        <f t="shared" ref="F53:F56" si="6">D53*E53</f>
        <v>0.72727272727272729</v>
      </c>
      <c r="G53" s="15">
        <v>8</v>
      </c>
      <c r="H53" s="16">
        <f>(D53*C53)</f>
        <v>87.272727272727266</v>
      </c>
    </row>
    <row r="54" spans="1:8">
      <c r="A54" s="58" t="s">
        <v>12</v>
      </c>
      <c r="B54" s="59"/>
      <c r="C54" s="15">
        <v>46</v>
      </c>
      <c r="D54" s="12">
        <f t="shared" ref="D54:D56" si="7">G54/(E54+1)</f>
        <v>59.090909090909086</v>
      </c>
      <c r="E54" s="17">
        <v>0.1</v>
      </c>
      <c r="F54" s="18">
        <f t="shared" si="6"/>
        <v>5.9090909090909092</v>
      </c>
      <c r="G54" s="11">
        <v>65</v>
      </c>
      <c r="H54" s="16">
        <f t="shared" ref="H54:H56" si="8">(D54*C54)</f>
        <v>2718.181818181818</v>
      </c>
    </row>
    <row r="55" spans="1:8">
      <c r="A55" s="56" t="s">
        <v>13</v>
      </c>
      <c r="B55" s="57"/>
      <c r="C55" s="15">
        <v>6</v>
      </c>
      <c r="D55" s="12">
        <f t="shared" si="7"/>
        <v>99.999999999999986</v>
      </c>
      <c r="E55" s="17">
        <v>0.1</v>
      </c>
      <c r="F55" s="18">
        <f t="shared" si="6"/>
        <v>10</v>
      </c>
      <c r="G55" s="11">
        <v>110</v>
      </c>
      <c r="H55" s="16">
        <f t="shared" si="8"/>
        <v>599.99999999999989</v>
      </c>
    </row>
    <row r="56" spans="1:8" ht="15.75" thickBot="1">
      <c r="A56" s="72" t="s">
        <v>14</v>
      </c>
      <c r="B56" s="73"/>
      <c r="C56" s="47">
        <v>12</v>
      </c>
      <c r="D56" s="48">
        <f t="shared" si="7"/>
        <v>18.957345971563981</v>
      </c>
      <c r="E56" s="49">
        <v>5.5E-2</v>
      </c>
      <c r="F56" s="50">
        <f t="shared" si="6"/>
        <v>1.0426540284360191</v>
      </c>
      <c r="G56" s="47">
        <v>20</v>
      </c>
      <c r="H56" s="23">
        <f t="shared" si="8"/>
        <v>227.48815165876778</v>
      </c>
    </row>
    <row r="57" spans="1:8" ht="15.75" thickTop="1">
      <c r="A57" s="74" t="s">
        <v>9</v>
      </c>
      <c r="B57" s="83"/>
      <c r="C57" s="86"/>
      <c r="D57" s="86"/>
      <c r="E57" s="86"/>
      <c r="F57" s="86"/>
      <c r="G57" s="86"/>
      <c r="H57" s="97">
        <f>SUM(H52:H56)</f>
        <v>3799.60936377998</v>
      </c>
    </row>
    <row r="58" spans="1:8" ht="15.75" thickBot="1">
      <c r="A58" s="76"/>
      <c r="B58" s="95"/>
      <c r="C58" s="96"/>
      <c r="D58" s="96"/>
      <c r="E58" s="96"/>
      <c r="F58" s="96"/>
      <c r="G58" s="96"/>
      <c r="H58" s="98"/>
    </row>
    <row r="59" spans="1:8" ht="16.5" thickTop="1" thickBot="1">
      <c r="A59" s="78" t="s">
        <v>15</v>
      </c>
      <c r="B59" s="79"/>
      <c r="C59" s="88"/>
      <c r="D59" s="68"/>
      <c r="E59" s="68"/>
      <c r="F59" s="68"/>
      <c r="G59" s="69"/>
      <c r="H59" s="38">
        <f>F52</f>
        <v>33.333333333333336</v>
      </c>
    </row>
    <row r="60" spans="1:8" ht="16.5" thickTop="1" thickBot="1">
      <c r="A60" s="78" t="s">
        <v>16</v>
      </c>
      <c r="B60" s="79"/>
      <c r="C60" s="99"/>
      <c r="D60" s="100"/>
      <c r="E60" s="100"/>
      <c r="F60" s="100"/>
      <c r="G60" s="101"/>
      <c r="H60" s="40">
        <f>SUM(F53:F55)</f>
        <v>16.636363636363637</v>
      </c>
    </row>
    <row r="61" spans="1:8" ht="16.5" thickTop="1" thickBot="1">
      <c r="A61" s="78" t="s">
        <v>17</v>
      </c>
      <c r="B61" s="79"/>
      <c r="C61" s="92"/>
      <c r="D61" s="93"/>
      <c r="E61" s="93"/>
      <c r="F61" s="93"/>
      <c r="G61" s="94"/>
      <c r="H61" s="44">
        <f>F56</f>
        <v>1.0426540284360191</v>
      </c>
    </row>
    <row r="62" spans="1:8" ht="24.75" thickTop="1" thickBot="1">
      <c r="A62" s="26" t="s">
        <v>18</v>
      </c>
      <c r="B62" s="35"/>
      <c r="C62" s="55">
        <f>SUM(H57:H61)</f>
        <v>3850.6217147781131</v>
      </c>
      <c r="D62" s="55"/>
      <c r="E62" s="55"/>
      <c r="F62" s="55"/>
      <c r="G62" s="55"/>
      <c r="H62" s="55"/>
    </row>
    <row r="63" spans="1:8" ht="15.75" thickTop="1"/>
  </sheetData>
  <mergeCells count="47">
    <mergeCell ref="A59:B59"/>
    <mergeCell ref="A60:B60"/>
    <mergeCell ref="A61:B61"/>
    <mergeCell ref="C62:H62"/>
    <mergeCell ref="C59:G59"/>
    <mergeCell ref="C60:G60"/>
    <mergeCell ref="C61:G61"/>
    <mergeCell ref="A55:B55"/>
    <mergeCell ref="A56:B56"/>
    <mergeCell ref="A57:B58"/>
    <mergeCell ref="C57:G58"/>
    <mergeCell ref="H57:H58"/>
    <mergeCell ref="F50:F51"/>
    <mergeCell ref="H50:H51"/>
    <mergeCell ref="A52:B52"/>
    <mergeCell ref="A53:B53"/>
    <mergeCell ref="A54:B54"/>
    <mergeCell ref="F21:F22"/>
    <mergeCell ref="A28:B28"/>
    <mergeCell ref="C32:H32"/>
    <mergeCell ref="H21:H22"/>
    <mergeCell ref="A18:H18"/>
    <mergeCell ref="A31:B31"/>
    <mergeCell ref="A30:B30"/>
    <mergeCell ref="A29:B29"/>
    <mergeCell ref="A27:B27"/>
    <mergeCell ref="C28:G28"/>
    <mergeCell ref="C29:G29"/>
    <mergeCell ref="C30:G30"/>
    <mergeCell ref="C31:G31"/>
    <mergeCell ref="N18:N19"/>
    <mergeCell ref="P18:P19"/>
    <mergeCell ref="I20:J20"/>
    <mergeCell ref="I21:J21"/>
    <mergeCell ref="I22:J22"/>
    <mergeCell ref="K29:P29"/>
    <mergeCell ref="A26:B26"/>
    <mergeCell ref="A25:B25"/>
    <mergeCell ref="A24:B24"/>
    <mergeCell ref="A23:B23"/>
    <mergeCell ref="I23:J23"/>
    <mergeCell ref="K25:O26"/>
    <mergeCell ref="P25:P26"/>
    <mergeCell ref="I24:J24"/>
    <mergeCell ref="I25:J26"/>
    <mergeCell ref="I27:J27"/>
    <mergeCell ref="I28:J28"/>
  </mergeCells>
  <pageMargins left="0.7" right="0.7" top="0.75" bottom="0.75" header="0.3" footer="0.3"/>
  <pageSetup paperSize="9" orientation="portrait" r:id="rId1"/>
  <headerFooter>
    <oddHeader>&amp;CHôtel Porte d'Or
35 place de la République
92200 NEUILLY 
Téléphone : 01 43 52 53 53 
Mail : hotelneuilly@hotelneuilly.com
SIRET : 12345678910111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O15" sqref="O15"/>
    </sheetView>
  </sheetViews>
  <sheetFormatPr baseColWidth="10" defaultRowHeight="15"/>
  <cols>
    <col min="2" max="2" width="14" customWidth="1"/>
    <col min="8" max="8" width="12.42578125" bestFit="1" customWidth="1"/>
  </cols>
  <sheetData>
    <row r="1" spans="1:12" ht="18.75">
      <c r="A1" s="84" t="s">
        <v>26</v>
      </c>
      <c r="B1" s="84"/>
      <c r="C1" s="84"/>
      <c r="D1" s="84"/>
      <c r="E1" s="84"/>
      <c r="F1" s="84"/>
      <c r="G1" s="84"/>
      <c r="H1" s="84"/>
    </row>
    <row r="3" spans="1:12" ht="15.75" thickBot="1"/>
    <row r="4" spans="1:12" ht="16.5" customHeight="1" thickTop="1" thickBot="1">
      <c r="A4" s="1" t="s">
        <v>3</v>
      </c>
      <c r="B4" s="2"/>
      <c r="C4" s="27" t="s">
        <v>4</v>
      </c>
      <c r="D4" s="30" t="s">
        <v>5</v>
      </c>
      <c r="E4" s="29" t="s">
        <v>6</v>
      </c>
      <c r="F4" s="80" t="s">
        <v>7</v>
      </c>
      <c r="G4" s="27" t="s">
        <v>8</v>
      </c>
      <c r="H4" s="82" t="s">
        <v>9</v>
      </c>
    </row>
    <row r="5" spans="1:12" ht="16.5" thickTop="1" thickBot="1">
      <c r="A5" s="3"/>
      <c r="B5" s="4"/>
      <c r="C5" s="31"/>
      <c r="D5" s="34"/>
      <c r="E5" s="33"/>
      <c r="F5" s="81"/>
      <c r="G5" s="31"/>
      <c r="H5" s="82"/>
    </row>
    <row r="6" spans="1:12" ht="15.75" thickTop="1">
      <c r="A6" s="62" t="s">
        <v>27</v>
      </c>
      <c r="B6" s="63"/>
      <c r="C6" s="5"/>
      <c r="D6" s="6"/>
      <c r="E6" s="7"/>
      <c r="F6" s="8"/>
      <c r="G6" s="9"/>
      <c r="H6" s="10"/>
    </row>
    <row r="7" spans="1:12" ht="15.75" thickBot="1">
      <c r="A7" s="60" t="s">
        <v>11</v>
      </c>
      <c r="B7" s="61"/>
      <c r="C7" s="11"/>
      <c r="D7" s="12"/>
      <c r="E7" s="13"/>
      <c r="F7" s="14"/>
      <c r="G7" s="15"/>
      <c r="H7" s="16"/>
    </row>
    <row r="8" spans="1:12">
      <c r="A8" s="58" t="s">
        <v>12</v>
      </c>
      <c r="B8" s="59"/>
      <c r="C8" s="15"/>
      <c r="D8" s="12"/>
      <c r="E8" s="17"/>
      <c r="F8" s="18"/>
      <c r="G8" s="11"/>
      <c r="H8" s="16"/>
    </row>
    <row r="9" spans="1:12">
      <c r="A9" s="56" t="s">
        <v>30</v>
      </c>
      <c r="B9" s="57"/>
      <c r="C9" s="15"/>
      <c r="D9" s="12"/>
      <c r="E9" s="17"/>
      <c r="F9" s="18"/>
      <c r="G9" s="11"/>
      <c r="H9" s="16"/>
    </row>
    <row r="10" spans="1:12" ht="15.75" thickBot="1">
      <c r="A10" s="72" t="s">
        <v>14</v>
      </c>
      <c r="B10" s="73"/>
      <c r="C10" s="47"/>
      <c r="D10" s="48"/>
      <c r="E10" s="49"/>
      <c r="F10" s="50"/>
      <c r="G10" s="47"/>
      <c r="H10" s="23"/>
    </row>
    <row r="11" spans="1:12" ht="16.5" thickTop="1" thickBot="1">
      <c r="A11" s="74" t="s">
        <v>9</v>
      </c>
      <c r="B11" s="83"/>
      <c r="C11" s="85"/>
      <c r="D11" s="86"/>
      <c r="E11" s="86"/>
      <c r="F11" s="86"/>
      <c r="G11" s="87"/>
      <c r="H11" s="52"/>
    </row>
    <row r="12" spans="1:12" ht="16.5" thickTop="1" thickBot="1">
      <c r="A12" s="78" t="s">
        <v>15</v>
      </c>
      <c r="B12" s="79"/>
      <c r="C12" s="88"/>
      <c r="D12" s="68"/>
      <c r="E12" s="68"/>
      <c r="F12" s="68"/>
      <c r="G12" s="69"/>
      <c r="H12" s="105"/>
      <c r="L12" s="54"/>
    </row>
    <row r="13" spans="1:12" ht="16.5" thickTop="1" thickBot="1">
      <c r="A13" s="78" t="s">
        <v>16</v>
      </c>
      <c r="B13" s="79"/>
      <c r="C13" s="89"/>
      <c r="D13" s="90"/>
      <c r="E13" s="90"/>
      <c r="F13" s="90"/>
      <c r="G13" s="91"/>
      <c r="H13" s="106"/>
      <c r="L13" s="54"/>
    </row>
    <row r="14" spans="1:12" ht="16.5" thickTop="1" thickBot="1">
      <c r="A14" s="78" t="s">
        <v>17</v>
      </c>
      <c r="B14" s="79"/>
      <c r="C14" s="92"/>
      <c r="D14" s="93"/>
      <c r="E14" s="93"/>
      <c r="F14" s="93"/>
      <c r="G14" s="94"/>
      <c r="H14" s="44"/>
    </row>
    <row r="15" spans="1:12" ht="24.75" thickTop="1" thickBot="1">
      <c r="A15" s="26" t="s">
        <v>18</v>
      </c>
      <c r="B15" s="35"/>
      <c r="C15" s="102"/>
      <c r="D15" s="103"/>
      <c r="E15" s="103"/>
      <c r="F15" s="103"/>
      <c r="G15" s="104"/>
      <c r="H15" s="46"/>
    </row>
    <row r="16" spans="1:12" ht="15.75" thickTop="1"/>
    <row r="18" spans="1:1">
      <c r="A18" t="s">
        <v>28</v>
      </c>
    </row>
    <row r="19" spans="1:1">
      <c r="A19" t="s">
        <v>29</v>
      </c>
    </row>
    <row r="20" spans="1:1">
      <c r="A20" t="s">
        <v>21</v>
      </c>
    </row>
    <row r="21" spans="1:1">
      <c r="A21" t="s">
        <v>20</v>
      </c>
    </row>
    <row r="22" spans="1:1">
      <c r="A22" t="s">
        <v>22</v>
      </c>
    </row>
    <row r="25" spans="1:1">
      <c r="A25" t="s">
        <v>23</v>
      </c>
    </row>
    <row r="28" spans="1:1">
      <c r="A28" t="s">
        <v>24</v>
      </c>
    </row>
  </sheetData>
  <mergeCells count="17">
    <mergeCell ref="C13:G13"/>
    <mergeCell ref="A14:B14"/>
    <mergeCell ref="C14:G14"/>
    <mergeCell ref="C15:G15"/>
    <mergeCell ref="A8:B8"/>
    <mergeCell ref="A1:H1"/>
    <mergeCell ref="F4:F5"/>
    <mergeCell ref="H4:H5"/>
    <mergeCell ref="A6:B6"/>
    <mergeCell ref="A7:B7"/>
    <mergeCell ref="A9:B9"/>
    <mergeCell ref="A10:B10"/>
    <mergeCell ref="A11:B11"/>
    <mergeCell ref="C11:G11"/>
    <mergeCell ref="A12:B12"/>
    <mergeCell ref="C12:G12"/>
    <mergeCell ref="A13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Espace Secrétariat</dc:creator>
  <cp:lastModifiedBy>Espace Secrétariat</cp:lastModifiedBy>
  <cp:lastPrinted>2024-05-27T07:42:03Z</cp:lastPrinted>
  <dcterms:created xsi:type="dcterms:W3CDTF">2024-05-24T13:58:11Z</dcterms:created>
  <dcterms:modified xsi:type="dcterms:W3CDTF">2025-02-23T09:15:46Z</dcterms:modified>
</cp:coreProperties>
</file>